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orrie.bond.VIENNA\Desktop\"/>
    </mc:Choice>
  </mc:AlternateContent>
  <xr:revisionPtr revIDLastSave="0" documentId="8_{2E7D3BBC-A220-4E32-89AA-33F3506C3A7B}" xr6:coauthVersionLast="46" xr6:coauthVersionMax="46" xr10:uidLastSave="{00000000-0000-0000-0000-000000000000}"/>
  <bookViews>
    <workbookView xWindow="4020" yWindow="1380" windowWidth="18000" windowHeight="94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D150" i="1" l="1"/>
  <c r="D29" i="1" s="1"/>
  <c r="D128" i="1"/>
  <c r="D103" i="1"/>
  <c r="D26" i="1" s="1"/>
  <c r="D83" i="1"/>
  <c r="D25" i="1" s="1"/>
  <c r="D65" i="1"/>
  <c r="D24" i="1" s="1"/>
  <c r="D46" i="1"/>
  <c r="D19" i="1"/>
  <c r="F150" i="1"/>
  <c r="F128" i="1"/>
  <c r="F103" i="1"/>
  <c r="F83" i="1"/>
  <c r="F65" i="1"/>
  <c r="F46" i="1"/>
  <c r="F31" i="1"/>
  <c r="F19" i="1"/>
  <c r="D131" i="1" l="1"/>
  <c r="D134" i="1" s="1"/>
  <c r="D153" i="1" s="1"/>
  <c r="D27" i="1"/>
  <c r="D31" i="1" s="1"/>
  <c r="D33" i="1" s="1"/>
  <c r="F33" i="1"/>
  <c r="F131" i="1"/>
  <c r="F134" i="1" s="1"/>
  <c r="F153" i="1" s="1"/>
  <c r="E103" i="1" l="1"/>
  <c r="E26" i="1" s="1"/>
  <c r="E150" i="1"/>
  <c r="E29" i="1" s="1"/>
  <c r="E128" i="1"/>
  <c r="E27" i="1" s="1"/>
  <c r="E83" i="1"/>
  <c r="E25" i="1" s="1"/>
  <c r="E65" i="1"/>
  <c r="E24" i="1" s="1"/>
  <c r="E46" i="1"/>
  <c r="E31" i="1" l="1"/>
  <c r="E33" i="1" s="1"/>
  <c r="E131" i="1"/>
  <c r="E134" i="1" s="1"/>
  <c r="E153" i="1" s="1"/>
</calcChain>
</file>

<file path=xl/sharedStrings.xml><?xml version="1.0" encoding="utf-8"?>
<sst xmlns="http://schemas.openxmlformats.org/spreadsheetml/2006/main" count="214" uniqueCount="161">
  <si>
    <t>CITY OF VIENNA UTILITY BOARD – STORMWATER</t>
  </si>
  <si>
    <t>ANNUAL OPERATING BUDGET – STORMWATER</t>
  </si>
  <si>
    <t>Account No.</t>
  </si>
  <si>
    <t>Description</t>
  </si>
  <si>
    <t>Total Stormwater Operating Revenues and Other Income</t>
  </si>
  <si>
    <t xml:space="preserve">          </t>
  </si>
  <si>
    <t>Stormwater – Residential</t>
  </si>
  <si>
    <t>Stormwater Service – Commercial</t>
  </si>
  <si>
    <t>Stormwater – Miscellaneous Revenues</t>
  </si>
  <si>
    <t>Stormwater Forfeited Discounts (Penalties)</t>
  </si>
  <si>
    <t>Stormwater – Vienna Street Department</t>
  </si>
  <si>
    <t>Stormwater Other Income (Interest)</t>
  </si>
  <si>
    <t>TOTAL STORMWATER OPERATING REVENUES AND OTHER INCOME</t>
  </si>
  <si>
    <t>Total Stormwater Collection System Expenses</t>
  </si>
  <si>
    <t>Total Stormwater Testing &amp; Sampling</t>
  </si>
  <si>
    <t>Total Stormwater Maps &amp; Records</t>
  </si>
  <si>
    <t>Total Stormwater Supervision &amp; Engineering</t>
  </si>
  <si>
    <t>Total Stormwater Debt Service and Reserves</t>
  </si>
  <si>
    <t>-0-</t>
  </si>
  <si>
    <t>Total Stormwater Capital Additions –Stormwater Project</t>
  </si>
  <si>
    <t>TOTAL STORMWATER EXPENSES, DEBT SERVICE AND CAPITAL ADDITIONS</t>
  </si>
  <si>
    <t>NET BUDGET SURPLUS/(DEFICIT) AVAILABLE</t>
  </si>
  <si>
    <t>Stormwater – Domestic Service (Residential)</t>
  </si>
  <si>
    <t>Stormwater – Commercial Service</t>
  </si>
  <si>
    <t>Stormwater Miscellaneous Revenues</t>
  </si>
  <si>
    <t xml:space="preserve">TOTAL STORMWATER OPERATING REVENUES </t>
  </si>
  <si>
    <t>837-10-03</t>
  </si>
  <si>
    <t>Stormwater Collection Labor</t>
  </si>
  <si>
    <t>837-10-04</t>
  </si>
  <si>
    <t>Stormwater Collection – Other Taxes; FICA/Medicare/Unemployment</t>
  </si>
  <si>
    <t>837-55-41</t>
  </si>
  <si>
    <t>Stormwater Collection – Materials &amp; Supplies</t>
  </si>
  <si>
    <t>837-40-16</t>
  </si>
  <si>
    <t>Stormwater Maintenance of Equipment</t>
  </si>
  <si>
    <t>837-40-17</t>
  </si>
  <si>
    <t>Stormwater Maintenance of Autos and Trucks</t>
  </si>
  <si>
    <t>837-55-43</t>
  </si>
  <si>
    <t>Stormwater Collection – Auto Supplies</t>
  </si>
  <si>
    <t>837-40-21</t>
  </si>
  <si>
    <t>Stormwater Training/Education</t>
  </si>
  <si>
    <t>837-40-14</t>
  </si>
  <si>
    <t>Stormwater Collection – Travel</t>
  </si>
  <si>
    <t>837-55-45</t>
  </si>
  <si>
    <t>Stormwater Collection – Uniforms</t>
  </si>
  <si>
    <t>837-40-30</t>
  </si>
  <si>
    <t>Stormwater Collection – Contracted Services</t>
  </si>
  <si>
    <t>Stormwater Legal Publications</t>
  </si>
  <si>
    <t>TOTAL STORMWATER COLLECTION SYSTEM EXPENSES</t>
  </si>
  <si>
    <t>Stormwater Testing &amp; Sampling</t>
  </si>
  <si>
    <t>834-10-03</t>
  </si>
  <si>
    <t xml:space="preserve">Stormwater Operation Labor – Testing &amp; Sampling </t>
  </si>
  <si>
    <t>834-10-04</t>
  </si>
  <si>
    <t>Stormwater Testing &amp; Sampling – Other Taxes; FICA/Medicare/Unemp.</t>
  </si>
  <si>
    <t>834-40-16</t>
  </si>
  <si>
    <t>Stormwater Testing &amp; Sampling – Maintenance of Equipment</t>
  </si>
  <si>
    <t>834-40-17</t>
  </si>
  <si>
    <t>Stormwater Maintenance of Autos &amp; Trucks</t>
  </si>
  <si>
    <t>834-55-43</t>
  </si>
  <si>
    <t>Stormwater Testing &amp; Sampling – Auto Supplies</t>
  </si>
  <si>
    <t>834-55-41</t>
  </si>
  <si>
    <t>Stormwater Testing &amp; Sampling Materials &amp; Supplies</t>
  </si>
  <si>
    <t>834-55-45</t>
  </si>
  <si>
    <t>Stormwater Testing &amp; Sampling Uniforms</t>
  </si>
  <si>
    <t>834-40-21</t>
  </si>
  <si>
    <t>Stormwater Testing &amp; Sampling Training and Education</t>
  </si>
  <si>
    <t>834-40-14</t>
  </si>
  <si>
    <t>Stormwater Testing &amp; Sampling – Travel</t>
  </si>
  <si>
    <t>834-40-26</t>
  </si>
  <si>
    <t>Stormwater Testing &amp; Sampling – Insurance &amp; Bonds</t>
  </si>
  <si>
    <t>TOTAL STORMWATER TESTING &amp; SAMPLING EXPENSES</t>
  </si>
  <si>
    <t>830-10-03</t>
  </si>
  <si>
    <t>Stormwater Maps &amp; Records Salaries and Wages</t>
  </si>
  <si>
    <t>830-10-04</t>
  </si>
  <si>
    <t>Stormwater Maps &amp; Records – FICA/Med/Unemployment</t>
  </si>
  <si>
    <t>830-40-16</t>
  </si>
  <si>
    <t>Stormwater Maps &amp; Records – Maintenance of Equipment</t>
  </si>
  <si>
    <t>830-55-43</t>
  </si>
  <si>
    <t>Stormwater Maps &amp; Records – Auto Supplies</t>
  </si>
  <si>
    <t>830-55-41</t>
  </si>
  <si>
    <t>Stormwater Maps &amp; Records – Materials &amp; Supplies</t>
  </si>
  <si>
    <t>830-40-14</t>
  </si>
  <si>
    <t>Stormwater Maps &amp; Records – Travel</t>
  </si>
  <si>
    <t>830-40-21</t>
  </si>
  <si>
    <t>Stormwater Maps &amp; Records – Training/Education</t>
  </si>
  <si>
    <t>830-10-05</t>
  </si>
  <si>
    <t>Stormwater Maps &amp; Records – Group Ins</t>
  </si>
  <si>
    <t>830-40-26</t>
  </si>
  <si>
    <t>Stormwater Maps &amp; Records – Insurance/Bonds</t>
  </si>
  <si>
    <t>830-40-22</t>
  </si>
  <si>
    <t>Stormwater Maps &amp; Records – Dues and Subscriptions</t>
  </si>
  <si>
    <t>830-55-45</t>
  </si>
  <si>
    <t>Stormwater Maps &amp; Records – Uniforms</t>
  </si>
  <si>
    <t>TOTAL STORMWATER MAPS &amp; RECORDS</t>
  </si>
  <si>
    <t>805-10-01</t>
  </si>
  <si>
    <t>Stormwater Supervision &amp; Engineering Officials Salaries</t>
  </si>
  <si>
    <t>805-10-03</t>
  </si>
  <si>
    <t>Stormwater Supervision &amp; Engineering Salaries</t>
  </si>
  <si>
    <t>805-10-04</t>
  </si>
  <si>
    <t>Stormwater Other Taxes:  FICA/Medicare/Unemployment</t>
  </si>
  <si>
    <t>805-10-05</t>
  </si>
  <si>
    <t>Stormwater Supervision &amp; Engineering – Group Insurance</t>
  </si>
  <si>
    <t>805-40-18</t>
  </si>
  <si>
    <t>Stormwater General Office Supplies and Expenses/Postage</t>
  </si>
  <si>
    <t>805-40-30</t>
  </si>
  <si>
    <t>Stormwater Supervision &amp; Engineering Contract Services</t>
  </si>
  <si>
    <t>805-55-45</t>
  </si>
  <si>
    <t>Stormwater Supervision &amp; Engineering Uniforms</t>
  </si>
  <si>
    <t>805-40-11</t>
  </si>
  <si>
    <t>Stormwater Supervision &amp; Engineering – Telephone</t>
  </si>
  <si>
    <t>805-40-12</t>
  </si>
  <si>
    <t>Stormwater Supervision &amp; Engineering – Printing</t>
  </si>
  <si>
    <t>805-40-13</t>
  </si>
  <si>
    <t>Stormwater Supervision &amp; Engineering – Utilities</t>
  </si>
  <si>
    <t>805-40-14</t>
  </si>
  <si>
    <t>Stormwater Supervision &amp; Engineering – Travel</t>
  </si>
  <si>
    <t>805-40-16</t>
  </si>
  <si>
    <t>Stormwater Supervision &amp; Engineering – Maintenance of Equipment</t>
  </si>
  <si>
    <t>805-55-43</t>
  </si>
  <si>
    <t>Stormwater Supervision &amp; Engineering – Auto Supplies</t>
  </si>
  <si>
    <t>805-40-20</t>
  </si>
  <si>
    <t>Stormwater Supervision &amp; Engineering – Advertising/Legal Publications</t>
  </si>
  <si>
    <t>805-40-21</t>
  </si>
  <si>
    <t>Stormwater Supervision &amp; Engineering – Training/Education</t>
  </si>
  <si>
    <t>805-40-22</t>
  </si>
  <si>
    <t>Stormwater Supervision &amp; Engineering – Dues &amp; Subscriptions</t>
  </si>
  <si>
    <t>805-40-23</t>
  </si>
  <si>
    <t>Stormwater Supervision &amp; Engineering – Professional Services</t>
  </si>
  <si>
    <t>805-55-41</t>
  </si>
  <si>
    <t>Stormwater Supervision &amp; Engineering – Materials &amp; Supplies</t>
  </si>
  <si>
    <t>805-40-26</t>
  </si>
  <si>
    <t>Stormwater Supervision &amp; Engineering – Insurance and Bonds</t>
  </si>
  <si>
    <t>Stormwater Employee Welfare and Pensions</t>
  </si>
  <si>
    <t>TOTAL STORMWATER ADMINISTRATIVE AND GENERAL EXPENSES</t>
  </si>
  <si>
    <t>TOTAL STORMWATER OPERATION &amp; MAINTENANCE EXPENSES</t>
  </si>
  <si>
    <t>STORMWATER OPERATING SURPLUS (DEFICIT)</t>
  </si>
  <si>
    <t>Stormwater Interest Revenues</t>
  </si>
  <si>
    <t>TOTAL STORMWATER OTHER INCOME</t>
  </si>
  <si>
    <t>Stormwater Notes Payable Principal &amp; Interest Payments</t>
  </si>
  <si>
    <t>Stormwater Other Interest (3%)</t>
  </si>
  <si>
    <t>Stormwater Debt Service – Capital Reserve</t>
  </si>
  <si>
    <t>Stormwater Repair &amp; Replacement Reserve Funding</t>
  </si>
  <si>
    <t>Stormwater Capital Project</t>
  </si>
  <si>
    <t>TOTAL DEBT SERVICE</t>
  </si>
  <si>
    <t xml:space="preserve">NET STORMWATER BUDGET BUDGET                                     </t>
  </si>
  <si>
    <t>ADOPTED BY THE VUB BOARD:</t>
  </si>
  <si>
    <t>____________________________________</t>
  </si>
  <si>
    <t>Date ______________</t>
  </si>
  <si>
    <t>Chairman</t>
  </si>
  <si>
    <t>Fund Balance</t>
  </si>
  <si>
    <t>837-40-20</t>
  </si>
  <si>
    <t>805-10-06</t>
  </si>
  <si>
    <t xml:space="preserve">SURPLUS/(DEFICIT)                                                                   </t>
  </si>
  <si>
    <t>830-10-01</t>
  </si>
  <si>
    <t>Stormwater Maps &amp; Records Officials Salaries</t>
  </si>
  <si>
    <t>2020-2021</t>
  </si>
  <si>
    <t>2019-2020</t>
  </si>
  <si>
    <t>Stormwater Portion of Vac Truck</t>
  </si>
  <si>
    <t>FISCAL YEAR ENDING JUNE 30, 2022</t>
  </si>
  <si>
    <t>2021-2022</t>
  </si>
  <si>
    <t>837-40-22</t>
  </si>
  <si>
    <t>Stormwater Collection – Dues and 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</si>
</sst>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164" fontId="6" fillId="0" borderId="0" xfId="1" applyNumberFormat="1" applyFont="1" applyAlignment="1">
      <alignment horizontal="right" vertical="center" wrapText="1"/>
    </xf>
    <xf numFmtId="3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63"/>
  <sheetViews>
    <sheetView tabSelected="1" workbookViewId="0">
      <selection activeCell="A67" sqref="A67"/>
    </sheetView>
  </sheetViews>
  <sheetFormatPr defaultRowHeight="15" x14ac:dyDescent="0.25"/>
  <cols>
    <col min="1" max="1" width="12.140625" customWidth="1"/>
    <col min="2" max="2" width="74.42578125" customWidth="1"/>
    <col min="3" max="3" width="6.7109375" customWidth="1"/>
    <col min="4" max="4" width="17.7109375" customWidth="1"/>
    <col min="5" max="5" width="16.42578125" customWidth="1"/>
    <col min="6" max="6" width="15.7109375" customWidth="1"/>
  </cols>
  <sheetData>
    <row r="2" spans="1:11" ht="18.75" x14ac:dyDescent="0.25">
      <c r="B2" s="2" t="s">
        <v>0</v>
      </c>
      <c r="C2" s="2"/>
    </row>
    <row r="3" spans="1:11" ht="18.75" x14ac:dyDescent="0.25">
      <c r="B3" s="2" t="s">
        <v>1</v>
      </c>
      <c r="C3" s="2"/>
    </row>
    <row r="4" spans="1:11" ht="18.75" x14ac:dyDescent="0.25">
      <c r="B4" s="2" t="s">
        <v>157</v>
      </c>
      <c r="C4" s="2"/>
    </row>
    <row r="5" spans="1:11" ht="18.75" x14ac:dyDescent="0.25">
      <c r="B5" s="2"/>
      <c r="C5" s="2"/>
    </row>
    <row r="6" spans="1:11" ht="15.75" x14ac:dyDescent="0.25">
      <c r="B6" s="4"/>
      <c r="C6" s="4"/>
    </row>
    <row r="7" spans="1:11" ht="18.75" x14ac:dyDescent="0.25">
      <c r="B7" s="5" t="s">
        <v>2</v>
      </c>
      <c r="C7" s="5"/>
      <c r="G7" s="5"/>
      <c r="K7" s="5"/>
    </row>
    <row r="8" spans="1:11" ht="15.75" x14ac:dyDescent="0.25">
      <c r="B8" s="4"/>
      <c r="C8" s="4"/>
    </row>
    <row r="9" spans="1:11" ht="18.75" x14ac:dyDescent="0.25">
      <c r="B9" s="5" t="s">
        <v>4</v>
      </c>
      <c r="C9" s="5"/>
    </row>
    <row r="10" spans="1:11" ht="18.75" x14ac:dyDescent="0.25">
      <c r="B10" s="3"/>
      <c r="C10" s="3"/>
      <c r="D10" s="5" t="s">
        <v>158</v>
      </c>
      <c r="E10" s="5" t="s">
        <v>154</v>
      </c>
      <c r="F10" s="5" t="s">
        <v>155</v>
      </c>
    </row>
    <row r="11" spans="1:11" ht="15.75" x14ac:dyDescent="0.25">
      <c r="B11" s="27" t="s">
        <v>148</v>
      </c>
      <c r="C11" s="27"/>
      <c r="E11" s="9"/>
      <c r="I11" s="6" t="s">
        <v>5</v>
      </c>
    </row>
    <row r="12" spans="1:11" ht="15.75" x14ac:dyDescent="0.25">
      <c r="A12" s="7"/>
      <c r="B12" s="8" t="s">
        <v>6</v>
      </c>
      <c r="C12" s="8"/>
      <c r="D12" s="9">
        <v>243000</v>
      </c>
      <c r="E12" s="9">
        <v>243000</v>
      </c>
      <c r="F12" s="9">
        <v>243000</v>
      </c>
    </row>
    <row r="13" spans="1:11" ht="15.75" x14ac:dyDescent="0.25">
      <c r="A13" s="7"/>
      <c r="B13" s="8" t="s">
        <v>7</v>
      </c>
      <c r="C13" s="8"/>
      <c r="D13" s="9">
        <v>48000</v>
      </c>
      <c r="E13" s="9">
        <v>48000</v>
      </c>
      <c r="F13" s="9">
        <v>48000</v>
      </c>
    </row>
    <row r="14" spans="1:11" ht="15.75" x14ac:dyDescent="0.25">
      <c r="A14" s="7"/>
      <c r="B14" s="8" t="s">
        <v>8</v>
      </c>
      <c r="C14" s="8"/>
      <c r="D14" s="10">
        <v>250</v>
      </c>
      <c r="E14" s="10">
        <v>250</v>
      </c>
      <c r="F14" s="10">
        <v>250</v>
      </c>
    </row>
    <row r="15" spans="1:11" ht="15.75" x14ac:dyDescent="0.25">
      <c r="A15" s="7"/>
      <c r="B15" s="8" t="s">
        <v>9</v>
      </c>
      <c r="C15" s="8"/>
      <c r="D15" s="9">
        <v>6500</v>
      </c>
      <c r="E15" s="9">
        <v>6500</v>
      </c>
      <c r="F15" s="9">
        <v>6500</v>
      </c>
    </row>
    <row r="16" spans="1:11" ht="15.75" x14ac:dyDescent="0.25">
      <c r="A16" s="7"/>
      <c r="B16" s="8" t="s">
        <v>10</v>
      </c>
      <c r="C16" s="8"/>
      <c r="D16" s="9">
        <v>100000</v>
      </c>
      <c r="E16" s="9">
        <v>100000</v>
      </c>
      <c r="F16" s="9">
        <v>80000</v>
      </c>
    </row>
    <row r="17" spans="2:6" ht="15.75" x14ac:dyDescent="0.25">
      <c r="B17" s="8" t="s">
        <v>11</v>
      </c>
      <c r="C17" s="8"/>
      <c r="D17" s="11">
        <v>25</v>
      </c>
      <c r="E17" s="11">
        <v>25</v>
      </c>
      <c r="F17" s="11">
        <v>25</v>
      </c>
    </row>
    <row r="18" spans="2:6" ht="15.75" x14ac:dyDescent="0.25">
      <c r="B18" s="8"/>
      <c r="C18" s="8"/>
      <c r="D18" s="10"/>
      <c r="E18" s="10"/>
      <c r="F18" s="10"/>
    </row>
    <row r="19" spans="2:6" ht="15.75" x14ac:dyDescent="0.25">
      <c r="B19" s="12" t="s">
        <v>12</v>
      </c>
      <c r="C19" s="12"/>
      <c r="D19" s="13">
        <f>SUM(D12:D18)</f>
        <v>397775</v>
      </c>
      <c r="E19" s="13">
        <f>SUM(E11:E18)</f>
        <v>397775</v>
      </c>
      <c r="F19" s="13">
        <f>SUM(F12:F18)</f>
        <v>377775</v>
      </c>
    </row>
    <row r="24" spans="2:6" ht="15.75" x14ac:dyDescent="0.25">
      <c r="B24" s="8" t="s">
        <v>13</v>
      </c>
      <c r="C24" s="8"/>
      <c r="D24" s="9">
        <f>+D65</f>
        <v>37050</v>
      </c>
      <c r="E24" s="9">
        <f>+E65</f>
        <v>35850</v>
      </c>
      <c r="F24" s="9">
        <v>35850</v>
      </c>
    </row>
    <row r="25" spans="2:6" ht="15.75" x14ac:dyDescent="0.25">
      <c r="B25" s="8" t="s">
        <v>14</v>
      </c>
      <c r="C25" s="8"/>
      <c r="D25" s="9">
        <f>+D83</f>
        <v>12250</v>
      </c>
      <c r="E25" s="9">
        <f>+E83</f>
        <v>12250</v>
      </c>
      <c r="F25" s="9">
        <v>12250</v>
      </c>
    </row>
    <row r="26" spans="2:6" ht="15.75" x14ac:dyDescent="0.25">
      <c r="B26" s="8" t="s">
        <v>15</v>
      </c>
      <c r="C26" s="8"/>
      <c r="D26" s="9">
        <f>+D103</f>
        <v>37075</v>
      </c>
      <c r="E26" s="9">
        <f>+E103</f>
        <v>34800</v>
      </c>
      <c r="F26" s="9">
        <v>17580</v>
      </c>
    </row>
    <row r="27" spans="2:6" ht="15.75" x14ac:dyDescent="0.25">
      <c r="B27" s="8" t="s">
        <v>16</v>
      </c>
      <c r="C27" s="8"/>
      <c r="D27" s="9">
        <f>+D128</f>
        <v>119580</v>
      </c>
      <c r="E27" s="9">
        <f>+E128</f>
        <v>138905</v>
      </c>
      <c r="F27" s="9">
        <v>137155</v>
      </c>
    </row>
    <row r="28" spans="2:6" ht="15.75" x14ac:dyDescent="0.25">
      <c r="B28" s="8" t="s">
        <v>17</v>
      </c>
      <c r="C28" s="8"/>
      <c r="D28" s="10" t="s">
        <v>18</v>
      </c>
      <c r="E28" s="10" t="s">
        <v>18</v>
      </c>
      <c r="F28" s="10" t="s">
        <v>18</v>
      </c>
    </row>
    <row r="29" spans="2:6" ht="15.75" x14ac:dyDescent="0.25">
      <c r="B29" s="8" t="s">
        <v>19</v>
      </c>
      <c r="C29" s="8"/>
      <c r="D29" s="14">
        <f>+D150</f>
        <v>191820</v>
      </c>
      <c r="E29" s="14">
        <f>+E150</f>
        <v>175970</v>
      </c>
      <c r="F29" s="14">
        <v>174940</v>
      </c>
    </row>
    <row r="30" spans="2:6" ht="15.75" x14ac:dyDescent="0.25">
      <c r="B30" s="8"/>
      <c r="C30" s="8"/>
      <c r="D30" s="10"/>
      <c r="E30" s="10"/>
      <c r="F30" s="10"/>
    </row>
    <row r="31" spans="2:6" ht="15.75" x14ac:dyDescent="0.25">
      <c r="B31" s="12" t="s">
        <v>20</v>
      </c>
      <c r="C31" s="12"/>
      <c r="D31" s="13">
        <f>SUM(D24:D30)</f>
        <v>397775</v>
      </c>
      <c r="E31" s="13">
        <f>SUM(E24:E30)</f>
        <v>397775</v>
      </c>
      <c r="F31" s="13">
        <f>SUM(F24:F30)</f>
        <v>377775</v>
      </c>
    </row>
    <row r="32" spans="2:6" ht="15.75" x14ac:dyDescent="0.25">
      <c r="B32" s="12"/>
      <c r="C32" s="12"/>
      <c r="D32" s="12"/>
      <c r="E32" s="12"/>
      <c r="F32" s="12"/>
    </row>
    <row r="33" spans="1:11" ht="21" x14ac:dyDescent="0.25">
      <c r="B33" s="15" t="s">
        <v>21</v>
      </c>
      <c r="C33" s="15"/>
      <c r="D33" s="28">
        <f>SUM(D19-D31)</f>
        <v>0</v>
      </c>
      <c r="E33" s="28">
        <f>SUM(E19-E31)</f>
        <v>0</v>
      </c>
      <c r="F33" s="28">
        <f>SUM(F19-F31)</f>
        <v>0</v>
      </c>
    </row>
    <row r="39" spans="1:11" ht="18.75" x14ac:dyDescent="0.25">
      <c r="B39" s="5" t="s">
        <v>3</v>
      </c>
      <c r="C39" s="5"/>
      <c r="D39" s="5" t="s">
        <v>158</v>
      </c>
      <c r="E39" s="5" t="s">
        <v>154</v>
      </c>
      <c r="F39" s="5" t="s">
        <v>155</v>
      </c>
      <c r="G39" s="17"/>
      <c r="K39" s="17"/>
    </row>
    <row r="41" spans="1:11" ht="15.75" x14ac:dyDescent="0.25">
      <c r="A41" s="7">
        <v>316</v>
      </c>
      <c r="B41" s="8" t="s">
        <v>22</v>
      </c>
      <c r="C41" s="8"/>
      <c r="D41" s="9">
        <v>243000</v>
      </c>
      <c r="E41" s="9">
        <v>243000</v>
      </c>
      <c r="F41" s="9">
        <v>243000</v>
      </c>
    </row>
    <row r="42" spans="1:11" ht="15.75" x14ac:dyDescent="0.25">
      <c r="A42" s="7">
        <v>318</v>
      </c>
      <c r="B42" s="8" t="s">
        <v>23</v>
      </c>
      <c r="C42" s="8"/>
      <c r="D42" s="9">
        <v>48000</v>
      </c>
      <c r="E42" s="9">
        <v>48000</v>
      </c>
      <c r="F42" s="9">
        <v>48000</v>
      </c>
    </row>
    <row r="43" spans="1:11" ht="15.75" x14ac:dyDescent="0.25">
      <c r="A43" s="7">
        <v>325</v>
      </c>
      <c r="B43" s="8" t="s">
        <v>10</v>
      </c>
      <c r="C43" s="8"/>
      <c r="D43" s="9">
        <v>100000</v>
      </c>
      <c r="E43" s="9">
        <v>100000</v>
      </c>
      <c r="F43" s="9">
        <v>80000</v>
      </c>
    </row>
    <row r="44" spans="1:11" ht="15.75" x14ac:dyDescent="0.25">
      <c r="A44" s="7">
        <v>303</v>
      </c>
      <c r="B44" s="8" t="s">
        <v>9</v>
      </c>
      <c r="C44" s="8"/>
      <c r="D44" s="9">
        <v>6500</v>
      </c>
      <c r="E44" s="9">
        <v>6500</v>
      </c>
      <c r="F44" s="9">
        <v>6500</v>
      </c>
    </row>
    <row r="45" spans="1:11" ht="15.75" x14ac:dyDescent="0.25">
      <c r="A45" s="7">
        <v>399</v>
      </c>
      <c r="B45" s="8" t="s">
        <v>24</v>
      </c>
      <c r="C45" s="8"/>
      <c r="D45" s="11">
        <v>250</v>
      </c>
      <c r="E45" s="11">
        <v>250</v>
      </c>
      <c r="F45" s="11">
        <v>250</v>
      </c>
    </row>
    <row r="46" spans="1:11" ht="15.75" x14ac:dyDescent="0.25">
      <c r="B46" s="12" t="s">
        <v>25</v>
      </c>
      <c r="C46" s="12"/>
      <c r="D46" s="13">
        <f>SUM(D41:D45)</f>
        <v>397750</v>
      </c>
      <c r="E46" s="13">
        <f>SUM(E41:E45)</f>
        <v>397750</v>
      </c>
      <c r="F46" s="13">
        <f>SUM(F41:F45)</f>
        <v>377750</v>
      </c>
    </row>
    <row r="51" spans="1:6" ht="15.75" x14ac:dyDescent="0.25">
      <c r="A51" s="29" t="s">
        <v>26</v>
      </c>
      <c r="B51" s="8" t="s">
        <v>27</v>
      </c>
      <c r="C51" s="8"/>
      <c r="D51" s="10" t="s">
        <v>18</v>
      </c>
      <c r="E51" s="10" t="s">
        <v>18</v>
      </c>
      <c r="F51" s="10" t="s">
        <v>18</v>
      </c>
    </row>
    <row r="52" spans="1:6" ht="15.75" x14ac:dyDescent="0.25">
      <c r="A52" s="29" t="s">
        <v>28</v>
      </c>
      <c r="B52" s="8" t="s">
        <v>29</v>
      </c>
      <c r="C52" s="8"/>
      <c r="D52" s="10" t="s">
        <v>18</v>
      </c>
      <c r="E52" s="10" t="s">
        <v>18</v>
      </c>
      <c r="F52" s="10" t="s">
        <v>18</v>
      </c>
    </row>
    <row r="53" spans="1:6" ht="15.75" x14ac:dyDescent="0.25">
      <c r="A53" s="29" t="s">
        <v>40</v>
      </c>
      <c r="B53" s="8" t="s">
        <v>41</v>
      </c>
      <c r="C53" s="8"/>
      <c r="D53" s="10">
        <v>500</v>
      </c>
      <c r="E53" s="10">
        <v>500</v>
      </c>
      <c r="F53" s="10">
        <v>500</v>
      </c>
    </row>
    <row r="54" spans="1:6" ht="15.75" x14ac:dyDescent="0.25">
      <c r="A54" s="29" t="s">
        <v>32</v>
      </c>
      <c r="B54" s="8" t="s">
        <v>33</v>
      </c>
      <c r="C54" s="8"/>
      <c r="D54" s="9">
        <v>1000</v>
      </c>
      <c r="E54" s="9">
        <v>1000</v>
      </c>
      <c r="F54" s="9">
        <v>1000</v>
      </c>
    </row>
    <row r="55" spans="1:6" ht="15.75" x14ac:dyDescent="0.25">
      <c r="A55" s="29" t="s">
        <v>34</v>
      </c>
      <c r="B55" s="8" t="s">
        <v>35</v>
      </c>
      <c r="C55" s="8"/>
      <c r="D55" s="9">
        <v>1600</v>
      </c>
      <c r="E55" s="9">
        <v>1600</v>
      </c>
      <c r="F55" s="9">
        <v>1600</v>
      </c>
    </row>
    <row r="56" spans="1:6" ht="15.75" x14ac:dyDescent="0.25">
      <c r="A56" s="29" t="s">
        <v>149</v>
      </c>
      <c r="B56" s="8" t="s">
        <v>46</v>
      </c>
      <c r="C56" s="8"/>
      <c r="D56" s="10">
        <v>350</v>
      </c>
      <c r="E56" s="10">
        <v>350</v>
      </c>
      <c r="F56" s="11">
        <v>350</v>
      </c>
    </row>
    <row r="57" spans="1:6" ht="15.75" x14ac:dyDescent="0.25">
      <c r="A57" s="29" t="s">
        <v>38</v>
      </c>
      <c r="B57" s="8" t="s">
        <v>39</v>
      </c>
      <c r="C57" s="8"/>
      <c r="D57" s="10">
        <v>500</v>
      </c>
      <c r="E57" s="10">
        <v>500</v>
      </c>
      <c r="F57" s="10">
        <v>500</v>
      </c>
    </row>
    <row r="58" spans="1:6" ht="15.75" x14ac:dyDescent="0.25">
      <c r="A58" s="29" t="s">
        <v>159</v>
      </c>
      <c r="B58" s="8" t="s">
        <v>160</v>
      </c>
      <c r="C58" s="8"/>
      <c r="D58" s="10">
        <v>1200</v>
      </c>
      <c r="E58" s="10">
        <v>0</v>
      </c>
      <c r="F58" s="10">
        <v>0</v>
      </c>
    </row>
    <row r="59" spans="1:6" ht="15.75" x14ac:dyDescent="0.25">
      <c r="A59" s="29" t="s">
        <v>44</v>
      </c>
      <c r="B59" s="8" t="s">
        <v>45</v>
      </c>
      <c r="C59" s="8"/>
      <c r="D59" s="9">
        <v>24000</v>
      </c>
      <c r="E59" s="9">
        <v>24000</v>
      </c>
      <c r="F59" s="9">
        <v>24000</v>
      </c>
    </row>
    <row r="60" spans="1:6" ht="15.75" x14ac:dyDescent="0.25">
      <c r="A60" s="29" t="s">
        <v>30</v>
      </c>
      <c r="B60" s="8" t="s">
        <v>31</v>
      </c>
      <c r="C60" s="8"/>
      <c r="D60" s="9">
        <v>2500</v>
      </c>
      <c r="E60" s="9">
        <v>2500</v>
      </c>
      <c r="F60" s="9">
        <v>2500</v>
      </c>
    </row>
    <row r="61" spans="1:6" ht="15.75" x14ac:dyDescent="0.25">
      <c r="A61" s="29" t="s">
        <v>36</v>
      </c>
      <c r="B61" s="8" t="s">
        <v>37</v>
      </c>
      <c r="C61" s="8"/>
      <c r="D61" s="9">
        <v>4900</v>
      </c>
      <c r="E61" s="9">
        <v>4900</v>
      </c>
      <c r="F61" s="9">
        <v>4900</v>
      </c>
    </row>
    <row r="62" spans="1:6" ht="15.75" x14ac:dyDescent="0.25">
      <c r="A62" s="29" t="s">
        <v>42</v>
      </c>
      <c r="B62" s="8" t="s">
        <v>43</v>
      </c>
      <c r="C62" s="8"/>
      <c r="D62" s="10">
        <v>500</v>
      </c>
      <c r="E62" s="10">
        <v>500</v>
      </c>
      <c r="F62" s="10">
        <v>500</v>
      </c>
    </row>
    <row r="63" spans="1:6" ht="15.75" x14ac:dyDescent="0.25">
      <c r="A63" s="29"/>
      <c r="B63" s="8"/>
      <c r="C63" s="8"/>
      <c r="D63" s="9"/>
      <c r="E63" s="9"/>
      <c r="F63" s="9"/>
    </row>
    <row r="64" spans="1:6" ht="15.75" x14ac:dyDescent="0.25">
      <c r="A64" s="29"/>
      <c r="B64" s="8"/>
      <c r="C64" s="8"/>
      <c r="D64" s="11"/>
      <c r="E64" s="11"/>
      <c r="F64" s="11"/>
    </row>
    <row r="65" spans="1:6" ht="15.75" x14ac:dyDescent="0.25">
      <c r="B65" s="12" t="s">
        <v>47</v>
      </c>
      <c r="C65" s="12"/>
      <c r="D65" s="13">
        <f>SUM(D51:D64)</f>
        <v>37050</v>
      </c>
      <c r="E65" s="13">
        <f>SUM(E51:E64)</f>
        <v>35850</v>
      </c>
      <c r="F65" s="13">
        <f>SUM(F51:F64)</f>
        <v>35850</v>
      </c>
    </row>
    <row r="66" spans="1:6" ht="15.75" x14ac:dyDescent="0.25">
      <c r="B66" s="12"/>
      <c r="C66" s="12"/>
      <c r="D66" s="12"/>
      <c r="E66" s="13"/>
      <c r="F66" s="13"/>
    </row>
    <row r="67" spans="1:6" ht="15.75" x14ac:dyDescent="0.25">
      <c r="B67" s="12"/>
      <c r="C67" s="12"/>
      <c r="D67" s="12"/>
      <c r="E67" s="13"/>
      <c r="F67" s="13"/>
    </row>
    <row r="68" spans="1:6" ht="15.75" x14ac:dyDescent="0.25">
      <c r="B68" s="12"/>
      <c r="C68" s="12"/>
      <c r="D68" s="12"/>
      <c r="E68" s="13"/>
      <c r="F68" s="13"/>
    </row>
    <row r="70" spans="1:6" ht="18.75" x14ac:dyDescent="0.25">
      <c r="B70" s="18" t="s">
        <v>48</v>
      </c>
      <c r="C70" s="18"/>
      <c r="D70" s="18"/>
      <c r="E70" s="10"/>
      <c r="F70" s="10"/>
    </row>
    <row r="71" spans="1:6" ht="15.75" x14ac:dyDescent="0.25">
      <c r="A71" s="29" t="s">
        <v>49</v>
      </c>
      <c r="B71" s="8" t="s">
        <v>50</v>
      </c>
      <c r="C71" s="8"/>
      <c r="D71" s="10" t="s">
        <v>18</v>
      </c>
      <c r="E71" s="10" t="s">
        <v>18</v>
      </c>
      <c r="F71" s="10" t="s">
        <v>18</v>
      </c>
    </row>
    <row r="72" spans="1:6" ht="15.75" x14ac:dyDescent="0.25">
      <c r="A72" s="29" t="s">
        <v>51</v>
      </c>
      <c r="B72" s="8" t="s">
        <v>52</v>
      </c>
      <c r="C72" s="8"/>
      <c r="D72" s="10" t="s">
        <v>18</v>
      </c>
      <c r="E72" s="10" t="s">
        <v>18</v>
      </c>
      <c r="F72" s="10" t="s">
        <v>18</v>
      </c>
    </row>
    <row r="73" spans="1:6" ht="15.75" x14ac:dyDescent="0.25">
      <c r="A73" s="29" t="s">
        <v>65</v>
      </c>
      <c r="B73" s="8" t="s">
        <v>66</v>
      </c>
      <c r="C73" s="8"/>
      <c r="D73" s="10">
        <v>200</v>
      </c>
      <c r="E73" s="10">
        <v>200</v>
      </c>
      <c r="F73" s="10">
        <v>200</v>
      </c>
    </row>
    <row r="74" spans="1:6" ht="15.75" x14ac:dyDescent="0.25">
      <c r="A74" s="29" t="s">
        <v>53</v>
      </c>
      <c r="B74" s="8" t="s">
        <v>54</v>
      </c>
      <c r="C74" s="8"/>
      <c r="D74" s="10">
        <v>500</v>
      </c>
      <c r="E74" s="10">
        <v>500</v>
      </c>
      <c r="F74" s="10">
        <v>500</v>
      </c>
    </row>
    <row r="75" spans="1:6" ht="15.75" x14ac:dyDescent="0.25">
      <c r="A75" s="29" t="s">
        <v>55</v>
      </c>
      <c r="B75" s="8" t="s">
        <v>56</v>
      </c>
      <c r="C75" s="8"/>
      <c r="D75" s="10" t="s">
        <v>18</v>
      </c>
      <c r="E75" s="10" t="s">
        <v>18</v>
      </c>
      <c r="F75" s="10" t="s">
        <v>18</v>
      </c>
    </row>
    <row r="76" spans="1:6" ht="15.75" x14ac:dyDescent="0.25">
      <c r="A76" s="29" t="s">
        <v>63</v>
      </c>
      <c r="B76" s="8" t="s">
        <v>64</v>
      </c>
      <c r="C76" s="8"/>
      <c r="D76" s="10">
        <v>200</v>
      </c>
      <c r="E76" s="10">
        <v>200</v>
      </c>
      <c r="F76" s="10">
        <v>200</v>
      </c>
    </row>
    <row r="77" spans="1:6" ht="15.75" x14ac:dyDescent="0.25">
      <c r="A77" s="29" t="s">
        <v>67</v>
      </c>
      <c r="B77" s="8" t="s">
        <v>68</v>
      </c>
      <c r="C77" s="8"/>
      <c r="D77" s="9">
        <v>10000</v>
      </c>
      <c r="E77" s="9">
        <v>10000</v>
      </c>
      <c r="F77" s="9">
        <v>10000</v>
      </c>
    </row>
    <row r="78" spans="1:6" ht="15.75" x14ac:dyDescent="0.25">
      <c r="A78" s="29" t="s">
        <v>59</v>
      </c>
      <c r="B78" s="8" t="s">
        <v>60</v>
      </c>
      <c r="C78" s="8"/>
      <c r="D78" s="9">
        <v>1000</v>
      </c>
      <c r="E78" s="9">
        <v>1000</v>
      </c>
      <c r="F78" s="9">
        <v>1000</v>
      </c>
    </row>
    <row r="79" spans="1:6" ht="15.75" x14ac:dyDescent="0.25">
      <c r="A79" s="29" t="s">
        <v>57</v>
      </c>
      <c r="B79" s="8" t="s">
        <v>58</v>
      </c>
      <c r="C79" s="8"/>
      <c r="D79" s="10">
        <v>250</v>
      </c>
      <c r="E79" s="10">
        <v>250</v>
      </c>
      <c r="F79" s="10">
        <v>250</v>
      </c>
    </row>
    <row r="80" spans="1:6" ht="15.75" x14ac:dyDescent="0.25">
      <c r="A80" s="29" t="s">
        <v>61</v>
      </c>
      <c r="B80" s="8" t="s">
        <v>62</v>
      </c>
      <c r="C80" s="8"/>
      <c r="D80" s="10">
        <v>100</v>
      </c>
      <c r="E80" s="10">
        <v>100</v>
      </c>
      <c r="F80" s="10">
        <v>100</v>
      </c>
    </row>
    <row r="81" spans="1:11" ht="15.75" x14ac:dyDescent="0.25">
      <c r="A81" s="7"/>
      <c r="B81" s="8"/>
      <c r="C81" s="8"/>
      <c r="D81" s="9"/>
      <c r="E81" s="9"/>
      <c r="F81" s="9"/>
    </row>
    <row r="82" spans="1:11" ht="15.75" x14ac:dyDescent="0.25">
      <c r="A82" s="7"/>
      <c r="B82" s="8"/>
      <c r="C82" s="8"/>
      <c r="D82" s="11"/>
      <c r="E82" s="11"/>
      <c r="F82" s="11"/>
    </row>
    <row r="83" spans="1:11" ht="15.75" x14ac:dyDescent="0.25">
      <c r="B83" s="12" t="s">
        <v>69</v>
      </c>
      <c r="C83" s="12"/>
      <c r="D83" s="13">
        <f>SUM(D71:D82)</f>
        <v>12250</v>
      </c>
      <c r="E83" s="13">
        <f>SUM(E71:E82)</f>
        <v>12250</v>
      </c>
      <c r="F83" s="13">
        <f>SUM(F71:F82)</f>
        <v>12250</v>
      </c>
    </row>
    <row r="87" spans="1:11" ht="18.75" x14ac:dyDescent="0.25">
      <c r="B87" s="5" t="s">
        <v>3</v>
      </c>
      <c r="C87" s="5"/>
      <c r="D87" s="5" t="s">
        <v>158</v>
      </c>
      <c r="E87" s="5" t="s">
        <v>154</v>
      </c>
      <c r="F87" s="5" t="s">
        <v>155</v>
      </c>
      <c r="G87" s="5"/>
      <c r="K87" s="5"/>
    </row>
    <row r="89" spans="1:11" ht="15.75" x14ac:dyDescent="0.25">
      <c r="A89" s="29" t="s">
        <v>152</v>
      </c>
      <c r="B89" s="8" t="s">
        <v>153</v>
      </c>
      <c r="C89" s="8"/>
      <c r="D89" s="9">
        <v>17400</v>
      </c>
      <c r="E89" s="9">
        <v>16000</v>
      </c>
      <c r="F89" s="9">
        <v>16000</v>
      </c>
    </row>
    <row r="90" spans="1:11" ht="15.75" x14ac:dyDescent="0.25">
      <c r="A90" s="29" t="s">
        <v>70</v>
      </c>
      <c r="B90" s="8" t="s">
        <v>71</v>
      </c>
      <c r="C90" s="8"/>
      <c r="D90" s="9">
        <v>11500</v>
      </c>
      <c r="E90" s="9">
        <v>10800</v>
      </c>
      <c r="F90" s="9">
        <v>10800</v>
      </c>
    </row>
    <row r="91" spans="1:11" ht="15.75" x14ac:dyDescent="0.25">
      <c r="A91" s="29" t="s">
        <v>72</v>
      </c>
      <c r="B91" s="8" t="s">
        <v>73</v>
      </c>
      <c r="C91" s="8"/>
      <c r="D91" s="10">
        <v>2225</v>
      </c>
      <c r="E91" s="10">
        <v>2050</v>
      </c>
      <c r="F91" s="10">
        <v>830</v>
      </c>
    </row>
    <row r="92" spans="1:11" ht="15.75" x14ac:dyDescent="0.25">
      <c r="A92" s="29" t="s">
        <v>84</v>
      </c>
      <c r="B92" s="8" t="s">
        <v>85</v>
      </c>
      <c r="C92" s="8"/>
      <c r="D92" s="9">
        <v>4200</v>
      </c>
      <c r="E92" s="9">
        <v>4200</v>
      </c>
      <c r="F92" s="9">
        <v>4200</v>
      </c>
    </row>
    <row r="93" spans="1:11" ht="15.75" x14ac:dyDescent="0.25">
      <c r="A93" s="29" t="s">
        <v>74</v>
      </c>
      <c r="B93" s="8" t="s">
        <v>75</v>
      </c>
      <c r="C93" s="8"/>
      <c r="D93" s="10">
        <v>500</v>
      </c>
      <c r="E93" s="10">
        <v>500</v>
      </c>
      <c r="F93" s="10">
        <v>500</v>
      </c>
    </row>
    <row r="94" spans="1:11" ht="15.75" x14ac:dyDescent="0.25">
      <c r="A94" s="29" t="s">
        <v>80</v>
      </c>
      <c r="B94" s="8" t="s">
        <v>81</v>
      </c>
      <c r="C94" s="8"/>
      <c r="D94" s="10">
        <v>200</v>
      </c>
      <c r="E94" s="10">
        <v>200</v>
      </c>
      <c r="F94" s="10">
        <v>200</v>
      </c>
    </row>
    <row r="95" spans="1:11" ht="15.75" x14ac:dyDescent="0.25">
      <c r="A95" s="29" t="s">
        <v>82</v>
      </c>
      <c r="B95" s="8" t="s">
        <v>83</v>
      </c>
      <c r="C95" s="8"/>
      <c r="D95" s="10">
        <v>200</v>
      </c>
      <c r="E95" s="10">
        <v>200</v>
      </c>
      <c r="F95" s="10">
        <v>200</v>
      </c>
    </row>
    <row r="96" spans="1:11" ht="15.75" x14ac:dyDescent="0.25">
      <c r="A96" s="29" t="s">
        <v>88</v>
      </c>
      <c r="B96" s="8" t="s">
        <v>89</v>
      </c>
      <c r="C96" s="8"/>
      <c r="D96" s="10" t="s">
        <v>18</v>
      </c>
      <c r="E96" s="10" t="s">
        <v>18</v>
      </c>
      <c r="F96" s="10" t="s">
        <v>18</v>
      </c>
    </row>
    <row r="97" spans="1:6" ht="15.75" x14ac:dyDescent="0.25">
      <c r="A97" s="29" t="s">
        <v>86</v>
      </c>
      <c r="B97" s="8" t="s">
        <v>87</v>
      </c>
      <c r="C97" s="8"/>
      <c r="D97" s="10" t="s">
        <v>18</v>
      </c>
      <c r="E97" s="10" t="s">
        <v>18</v>
      </c>
      <c r="F97" s="10" t="s">
        <v>18</v>
      </c>
    </row>
    <row r="98" spans="1:6" ht="15.75" x14ac:dyDescent="0.25">
      <c r="A98" s="29" t="s">
        <v>78</v>
      </c>
      <c r="B98" s="8" t="s">
        <v>79</v>
      </c>
      <c r="C98" s="8"/>
      <c r="D98" s="10">
        <v>500</v>
      </c>
      <c r="E98" s="10">
        <v>500</v>
      </c>
      <c r="F98" s="10">
        <v>500</v>
      </c>
    </row>
    <row r="99" spans="1:6" ht="15.75" x14ac:dyDescent="0.25">
      <c r="A99" s="29" t="s">
        <v>76</v>
      </c>
      <c r="B99" s="8" t="s">
        <v>77</v>
      </c>
      <c r="C99" s="8"/>
      <c r="D99" s="10">
        <v>250</v>
      </c>
      <c r="E99" s="10">
        <v>250</v>
      </c>
      <c r="F99" s="10">
        <v>250</v>
      </c>
    </row>
    <row r="100" spans="1:6" ht="15.75" x14ac:dyDescent="0.25">
      <c r="A100" s="29" t="s">
        <v>90</v>
      </c>
      <c r="B100" s="8" t="s">
        <v>91</v>
      </c>
      <c r="C100" s="8"/>
      <c r="D100" s="11">
        <v>100</v>
      </c>
      <c r="E100" s="11">
        <v>100</v>
      </c>
      <c r="F100" s="11">
        <v>100</v>
      </c>
    </row>
    <row r="101" spans="1:6" ht="15.75" x14ac:dyDescent="0.25">
      <c r="A101" s="7"/>
      <c r="B101" s="8"/>
      <c r="C101" s="8"/>
      <c r="D101" s="11"/>
      <c r="E101" s="11"/>
      <c r="F101" s="11"/>
    </row>
    <row r="102" spans="1:6" ht="15.75" x14ac:dyDescent="0.25">
      <c r="A102" s="7"/>
      <c r="B102" s="8"/>
      <c r="C102" s="8"/>
      <c r="D102" s="11"/>
      <c r="E102" s="11"/>
      <c r="F102" s="11"/>
    </row>
    <row r="103" spans="1:6" ht="15.75" x14ac:dyDescent="0.25">
      <c r="B103" s="12" t="s">
        <v>92</v>
      </c>
      <c r="C103" s="12"/>
      <c r="D103" s="13">
        <f>SUM(D89:D100)</f>
        <v>37075</v>
      </c>
      <c r="E103" s="13">
        <f>SUM(E89:E100)</f>
        <v>34800</v>
      </c>
      <c r="F103" s="13">
        <f>SUM(F89:F100)</f>
        <v>33580</v>
      </c>
    </row>
    <row r="106" spans="1:6" ht="15.75" x14ac:dyDescent="0.25">
      <c r="A106" s="29" t="s">
        <v>93</v>
      </c>
      <c r="B106" s="8" t="s">
        <v>94</v>
      </c>
      <c r="C106" s="8"/>
      <c r="D106" s="9">
        <v>16180</v>
      </c>
      <c r="E106" s="9">
        <v>16180</v>
      </c>
      <c r="F106" s="9">
        <v>16180</v>
      </c>
    </row>
    <row r="107" spans="1:6" ht="15.75" x14ac:dyDescent="0.25">
      <c r="A107" s="29" t="s">
        <v>95</v>
      </c>
      <c r="B107" s="8" t="s">
        <v>96</v>
      </c>
      <c r="C107" s="8"/>
      <c r="D107" s="9">
        <v>35000</v>
      </c>
      <c r="E107" s="9">
        <v>42500</v>
      </c>
      <c r="F107" s="9">
        <v>42100</v>
      </c>
    </row>
    <row r="108" spans="1:6" ht="15.75" x14ac:dyDescent="0.25">
      <c r="A108" s="29" t="s">
        <v>97</v>
      </c>
      <c r="B108" s="8" t="s">
        <v>98</v>
      </c>
      <c r="C108" s="8"/>
      <c r="D108" s="9">
        <v>4000</v>
      </c>
      <c r="E108" s="9">
        <v>3225</v>
      </c>
      <c r="F108" s="9">
        <v>3225</v>
      </c>
    </row>
    <row r="109" spans="1:6" ht="15.75" x14ac:dyDescent="0.25">
      <c r="A109" s="29" t="s">
        <v>99</v>
      </c>
      <c r="B109" s="8" t="s">
        <v>100</v>
      </c>
      <c r="C109" s="8"/>
      <c r="D109" s="9">
        <v>34000</v>
      </c>
      <c r="E109" s="9">
        <v>42100</v>
      </c>
      <c r="F109" s="9">
        <v>42500</v>
      </c>
    </row>
    <row r="110" spans="1:6" ht="15.75" x14ac:dyDescent="0.25">
      <c r="A110" s="29" t="s">
        <v>150</v>
      </c>
      <c r="B110" s="8" t="s">
        <v>131</v>
      </c>
      <c r="C110" s="8"/>
      <c r="D110" s="30">
        <v>5000</v>
      </c>
      <c r="E110" s="30">
        <v>10000</v>
      </c>
      <c r="F110" s="9">
        <v>10000</v>
      </c>
    </row>
    <row r="111" spans="1:6" ht="15.75" x14ac:dyDescent="0.25">
      <c r="A111" s="29" t="s">
        <v>101</v>
      </c>
      <c r="B111" s="8" t="s">
        <v>102</v>
      </c>
      <c r="C111" s="8"/>
      <c r="D111" s="10">
        <v>200</v>
      </c>
      <c r="E111" s="10">
        <v>200</v>
      </c>
      <c r="F111" s="10">
        <v>200</v>
      </c>
    </row>
    <row r="112" spans="1:6" ht="15.75" x14ac:dyDescent="0.25">
      <c r="A112" s="29" t="s">
        <v>107</v>
      </c>
      <c r="B112" s="8" t="s">
        <v>108</v>
      </c>
      <c r="C112" s="8"/>
      <c r="D112" s="10" t="s">
        <v>18</v>
      </c>
      <c r="E112" s="10" t="s">
        <v>18</v>
      </c>
      <c r="F112" s="10" t="s">
        <v>18</v>
      </c>
    </row>
    <row r="113" spans="1:6" ht="15.75" x14ac:dyDescent="0.25">
      <c r="A113" s="29" t="s">
        <v>109</v>
      </c>
      <c r="B113" s="8" t="s">
        <v>110</v>
      </c>
      <c r="C113" s="8"/>
      <c r="D113" s="10">
        <v>200</v>
      </c>
      <c r="E113" s="10">
        <v>200</v>
      </c>
      <c r="F113" s="10">
        <v>200</v>
      </c>
    </row>
    <row r="114" spans="1:6" ht="15.75" x14ac:dyDescent="0.25">
      <c r="A114" s="29" t="s">
        <v>111</v>
      </c>
      <c r="B114" s="8" t="s">
        <v>112</v>
      </c>
      <c r="C114" s="8"/>
      <c r="D114" s="10" t="s">
        <v>18</v>
      </c>
      <c r="E114" s="10" t="s">
        <v>18</v>
      </c>
      <c r="F114" s="10" t="s">
        <v>18</v>
      </c>
    </row>
    <row r="115" spans="1:6" ht="15.75" x14ac:dyDescent="0.25">
      <c r="A115" s="29" t="s">
        <v>113</v>
      </c>
      <c r="B115" s="8" t="s">
        <v>114</v>
      </c>
      <c r="C115" s="8"/>
      <c r="D115" s="10" t="s">
        <v>18</v>
      </c>
      <c r="E115" s="10" t="s">
        <v>18</v>
      </c>
      <c r="F115" s="10" t="s">
        <v>18</v>
      </c>
    </row>
    <row r="116" spans="1:6" ht="15.75" x14ac:dyDescent="0.25">
      <c r="A116" s="29" t="s">
        <v>115</v>
      </c>
      <c r="B116" s="8" t="s">
        <v>116</v>
      </c>
      <c r="C116" s="8"/>
      <c r="D116" s="10">
        <v>100</v>
      </c>
      <c r="E116" s="10">
        <v>100</v>
      </c>
      <c r="F116" s="10">
        <v>100</v>
      </c>
    </row>
    <row r="117" spans="1:6" ht="15.75" x14ac:dyDescent="0.25">
      <c r="A117" s="29" t="s">
        <v>119</v>
      </c>
      <c r="B117" s="8" t="s">
        <v>120</v>
      </c>
      <c r="C117" s="8"/>
      <c r="D117" s="10">
        <v>600</v>
      </c>
      <c r="E117" s="10">
        <v>600</v>
      </c>
      <c r="F117" s="10">
        <v>600</v>
      </c>
    </row>
    <row r="118" spans="1:6" ht="15.75" x14ac:dyDescent="0.25">
      <c r="A118" s="29" t="s">
        <v>121</v>
      </c>
      <c r="B118" s="8" t="s">
        <v>122</v>
      </c>
      <c r="C118" s="8"/>
      <c r="D118" s="10">
        <v>200</v>
      </c>
      <c r="E118" s="10">
        <v>200</v>
      </c>
      <c r="F118" s="10">
        <v>200</v>
      </c>
    </row>
    <row r="119" spans="1:6" ht="15.75" x14ac:dyDescent="0.25">
      <c r="A119" s="29" t="s">
        <v>123</v>
      </c>
      <c r="B119" s="8" t="s">
        <v>124</v>
      </c>
      <c r="C119" s="8"/>
      <c r="D119" s="9">
        <v>2500</v>
      </c>
      <c r="E119" s="9">
        <v>2000</v>
      </c>
      <c r="F119" s="9">
        <v>2000</v>
      </c>
    </row>
    <row r="120" spans="1:6" ht="15.75" x14ac:dyDescent="0.25">
      <c r="A120" s="29" t="s">
        <v>125</v>
      </c>
      <c r="B120" s="8" t="s">
        <v>126</v>
      </c>
      <c r="C120" s="8"/>
      <c r="D120" s="9">
        <v>16000</v>
      </c>
      <c r="E120" s="9">
        <v>16000</v>
      </c>
      <c r="F120" s="9">
        <v>14250</v>
      </c>
    </row>
    <row r="121" spans="1:6" ht="15.75" x14ac:dyDescent="0.25">
      <c r="A121" s="29" t="s">
        <v>129</v>
      </c>
      <c r="B121" s="8" t="s">
        <v>130</v>
      </c>
      <c r="C121" s="8"/>
      <c r="D121" s="9">
        <v>2600</v>
      </c>
      <c r="E121" s="9">
        <v>2600</v>
      </c>
      <c r="F121" s="9">
        <v>2600</v>
      </c>
    </row>
    <row r="122" spans="1:6" ht="15.75" x14ac:dyDescent="0.25">
      <c r="A122" s="29" t="s">
        <v>103</v>
      </c>
      <c r="B122" s="8" t="s">
        <v>104</v>
      </c>
      <c r="C122" s="8"/>
      <c r="D122" s="9">
        <v>1300</v>
      </c>
      <c r="E122" s="9">
        <v>1300</v>
      </c>
      <c r="F122" s="9">
        <v>1300</v>
      </c>
    </row>
    <row r="123" spans="1:6" ht="15.75" x14ac:dyDescent="0.25">
      <c r="A123" s="29" t="s">
        <v>127</v>
      </c>
      <c r="B123" s="8" t="s">
        <v>128</v>
      </c>
      <c r="C123" s="8"/>
      <c r="D123" s="9">
        <v>1000</v>
      </c>
      <c r="E123" s="9">
        <v>1000</v>
      </c>
      <c r="F123" s="9">
        <v>1000</v>
      </c>
    </row>
    <row r="124" spans="1:6" ht="15.75" x14ac:dyDescent="0.25">
      <c r="A124" s="29" t="s">
        <v>117</v>
      </c>
      <c r="B124" s="8" t="s">
        <v>118</v>
      </c>
      <c r="C124" s="8"/>
      <c r="D124" s="10">
        <v>450</v>
      </c>
      <c r="E124" s="10">
        <v>450</v>
      </c>
      <c r="F124" s="10">
        <v>450</v>
      </c>
    </row>
    <row r="125" spans="1:6" ht="15.75" x14ac:dyDescent="0.25">
      <c r="A125" s="29" t="s">
        <v>105</v>
      </c>
      <c r="B125" s="8" t="s">
        <v>106</v>
      </c>
      <c r="C125" s="8"/>
      <c r="D125" s="10">
        <v>250</v>
      </c>
      <c r="E125" s="10">
        <v>250</v>
      </c>
      <c r="F125" s="10">
        <v>250</v>
      </c>
    </row>
    <row r="126" spans="1:6" ht="15.75" x14ac:dyDescent="0.25">
      <c r="A126" s="29"/>
      <c r="B126" s="8"/>
      <c r="C126" s="8"/>
      <c r="D126" s="14"/>
      <c r="E126" s="14"/>
      <c r="F126" s="14"/>
    </row>
    <row r="127" spans="1:6" ht="15.75" x14ac:dyDescent="0.25">
      <c r="A127" s="29"/>
      <c r="B127" s="8"/>
      <c r="C127" s="8"/>
      <c r="D127" s="14"/>
      <c r="E127" s="14"/>
      <c r="F127" s="14"/>
    </row>
    <row r="128" spans="1:6" ht="15.75" x14ac:dyDescent="0.25">
      <c r="A128" s="7"/>
      <c r="B128" s="12" t="s">
        <v>132</v>
      </c>
      <c r="C128" s="12"/>
      <c r="D128" s="13">
        <f>SUM(D106:D127)</f>
        <v>119580</v>
      </c>
      <c r="E128" s="13">
        <f>SUM(E106:E127)</f>
        <v>138905</v>
      </c>
      <c r="F128" s="13">
        <f>SUM(F106:F127)</f>
        <v>137155</v>
      </c>
    </row>
    <row r="129" spans="1:6" ht="15.75" x14ac:dyDescent="0.25">
      <c r="A129" s="7"/>
      <c r="B129" s="12"/>
      <c r="C129" s="12"/>
      <c r="D129" s="12"/>
      <c r="E129" s="13"/>
      <c r="F129" s="13"/>
    </row>
    <row r="130" spans="1:6" ht="18.75" x14ac:dyDescent="0.25">
      <c r="B130" s="19"/>
      <c r="C130" s="19"/>
      <c r="D130" s="19"/>
      <c r="E130" s="12"/>
      <c r="F130" s="12"/>
    </row>
    <row r="131" spans="1:6" ht="15.75" x14ac:dyDescent="0.25">
      <c r="B131" s="20" t="s">
        <v>133</v>
      </c>
      <c r="C131" s="20"/>
      <c r="D131" s="21">
        <f>SUM(D65+D83+D103+D128)</f>
        <v>205955</v>
      </c>
      <c r="E131" s="21">
        <f>SUM(E65+E83+E103+E128)</f>
        <v>221805</v>
      </c>
      <c r="F131" s="21">
        <f>SUM(F65+F83+F103+F128)</f>
        <v>218835</v>
      </c>
    </row>
    <row r="132" spans="1:6" ht="15.75" x14ac:dyDescent="0.25">
      <c r="B132" s="20"/>
      <c r="C132" s="20"/>
      <c r="D132" s="20"/>
      <c r="E132" s="21"/>
      <c r="F132" s="21"/>
    </row>
    <row r="133" spans="1:6" ht="15.75" x14ac:dyDescent="0.25">
      <c r="B133" s="20"/>
      <c r="C133" s="20"/>
      <c r="D133" s="20"/>
      <c r="E133" s="21"/>
      <c r="F133" s="21"/>
    </row>
    <row r="134" spans="1:6" ht="18.75" x14ac:dyDescent="0.25">
      <c r="B134" s="19" t="s">
        <v>134</v>
      </c>
      <c r="C134" s="19"/>
      <c r="D134" s="22">
        <f>SUM(D46-D131)</f>
        <v>191795</v>
      </c>
      <c r="E134" s="22">
        <f>SUM(E46-E131)</f>
        <v>175945</v>
      </c>
      <c r="F134" s="22">
        <f>SUM(F46-F131)</f>
        <v>158915</v>
      </c>
    </row>
    <row r="139" spans="1:6" ht="15.75" x14ac:dyDescent="0.25">
      <c r="B139" s="8" t="s">
        <v>135</v>
      </c>
      <c r="C139" s="8"/>
      <c r="D139" s="11">
        <v>25</v>
      </c>
      <c r="E139" s="11">
        <v>25</v>
      </c>
      <c r="F139" s="11">
        <v>25</v>
      </c>
    </row>
    <row r="140" spans="1:6" ht="15.75" x14ac:dyDescent="0.25">
      <c r="B140" s="12" t="s">
        <v>136</v>
      </c>
      <c r="C140" s="12"/>
      <c r="D140" s="24">
        <v>25</v>
      </c>
      <c r="E140" s="24">
        <v>25</v>
      </c>
      <c r="F140" s="24">
        <v>25</v>
      </c>
    </row>
    <row r="144" spans="1:6" ht="15.75" x14ac:dyDescent="0.25">
      <c r="B144" s="8" t="s">
        <v>137</v>
      </c>
      <c r="C144" s="8"/>
      <c r="D144" s="10" t="s">
        <v>18</v>
      </c>
      <c r="E144" s="10" t="s">
        <v>18</v>
      </c>
      <c r="F144" s="10" t="s">
        <v>18</v>
      </c>
    </row>
    <row r="145" spans="2:6" ht="15.75" x14ac:dyDescent="0.25">
      <c r="B145" s="8" t="s">
        <v>138</v>
      </c>
      <c r="C145" s="8"/>
      <c r="D145" s="10" t="s">
        <v>18</v>
      </c>
      <c r="E145" s="10" t="s">
        <v>18</v>
      </c>
      <c r="F145" s="10" t="s">
        <v>18</v>
      </c>
    </row>
    <row r="146" spans="2:6" ht="15.75" x14ac:dyDescent="0.25">
      <c r="B146" s="8" t="s">
        <v>139</v>
      </c>
      <c r="C146" s="8"/>
      <c r="D146" s="10" t="s">
        <v>18</v>
      </c>
      <c r="E146" s="10" t="s">
        <v>18</v>
      </c>
      <c r="F146" s="10" t="s">
        <v>18</v>
      </c>
    </row>
    <row r="147" spans="2:6" ht="15.75" x14ac:dyDescent="0.25">
      <c r="B147" s="8" t="s">
        <v>156</v>
      </c>
      <c r="C147" s="8"/>
      <c r="D147" s="31"/>
      <c r="E147" s="31">
        <v>150000</v>
      </c>
      <c r="F147" s="10"/>
    </row>
    <row r="148" spans="2:6" ht="15.75" x14ac:dyDescent="0.25">
      <c r="B148" s="8" t="s">
        <v>140</v>
      </c>
      <c r="C148" s="8"/>
      <c r="D148" s="10" t="s">
        <v>18</v>
      </c>
      <c r="E148" s="10" t="s">
        <v>18</v>
      </c>
      <c r="F148" s="10" t="s">
        <v>18</v>
      </c>
    </row>
    <row r="149" spans="2:6" ht="15.75" x14ac:dyDescent="0.25">
      <c r="B149" s="8" t="s">
        <v>141</v>
      </c>
      <c r="C149" s="8"/>
      <c r="D149" s="14">
        <v>191820</v>
      </c>
      <c r="E149" s="14">
        <v>25970</v>
      </c>
      <c r="F149" s="14">
        <v>158940</v>
      </c>
    </row>
    <row r="150" spans="2:6" ht="15.75" x14ac:dyDescent="0.25">
      <c r="B150" s="12" t="s">
        <v>142</v>
      </c>
      <c r="C150" s="12"/>
      <c r="D150" s="13">
        <f>SUM(D144:D149)</f>
        <v>191820</v>
      </c>
      <c r="E150" s="13">
        <f>SUM(E144:E149)</f>
        <v>175970</v>
      </c>
      <c r="F150" s="13">
        <f>SUM(F144:F149)</f>
        <v>158940</v>
      </c>
    </row>
    <row r="152" spans="2:6" ht="15.75" x14ac:dyDescent="0.25">
      <c r="B152" s="12"/>
      <c r="C152" s="12"/>
      <c r="D152" s="12"/>
      <c r="E152" s="12"/>
      <c r="F152" s="12"/>
    </row>
    <row r="153" spans="2:6" ht="18.75" x14ac:dyDescent="0.25">
      <c r="B153" s="23" t="s">
        <v>143</v>
      </c>
      <c r="C153" s="23"/>
      <c r="D153" s="32">
        <f>SUM(D134+D140-D150)</f>
        <v>0</v>
      </c>
      <c r="E153" s="32">
        <f>SUM(E134+E140-E150)</f>
        <v>0</v>
      </c>
      <c r="F153" s="32">
        <f>SUM(F134+F140-F150)</f>
        <v>0</v>
      </c>
    </row>
    <row r="154" spans="2:6" ht="18.75" x14ac:dyDescent="0.25">
      <c r="B154" s="23" t="s">
        <v>151</v>
      </c>
      <c r="C154" s="23"/>
      <c r="D154" s="33"/>
      <c r="E154" s="33"/>
      <c r="F154" s="33"/>
    </row>
    <row r="155" spans="2:6" ht="15.75" x14ac:dyDescent="0.25">
      <c r="B155" s="8"/>
      <c r="C155" s="8"/>
      <c r="D155" s="25"/>
      <c r="E155" s="25"/>
    </row>
    <row r="156" spans="2:6" ht="18.75" x14ac:dyDescent="0.25">
      <c r="B156" s="2"/>
      <c r="C156" s="2"/>
    </row>
    <row r="157" spans="2:6" ht="21" x14ac:dyDescent="0.25">
      <c r="B157" s="1"/>
      <c r="C157" s="1"/>
    </row>
    <row r="158" spans="2:6" ht="21" x14ac:dyDescent="0.25">
      <c r="B158" s="1"/>
      <c r="C158" s="1"/>
    </row>
    <row r="159" spans="2:6" ht="21" x14ac:dyDescent="0.25">
      <c r="B159" s="1"/>
      <c r="C159" s="1"/>
    </row>
    <row r="160" spans="2:6" ht="18.75" x14ac:dyDescent="0.25">
      <c r="B160" s="16" t="s">
        <v>144</v>
      </c>
      <c r="C160" s="16"/>
    </row>
    <row r="161" spans="2:5" ht="15.75" x14ac:dyDescent="0.25">
      <c r="B161" s="26"/>
      <c r="C161" s="26"/>
    </row>
    <row r="162" spans="2:5" ht="15.75" x14ac:dyDescent="0.25">
      <c r="B162" s="26" t="s">
        <v>145</v>
      </c>
      <c r="C162" s="26"/>
      <c r="E162" s="26" t="s">
        <v>146</v>
      </c>
    </row>
    <row r="163" spans="2:5" ht="15.75" x14ac:dyDescent="0.25">
      <c r="B163" s="26" t="s">
        <v>147</v>
      </c>
      <c r="C163" s="26"/>
    </row>
  </sheetData>
  <mergeCells count="3">
    <mergeCell ref="E153:E154"/>
    <mergeCell ref="F153:F154"/>
    <mergeCell ref="D153:D154"/>
  </mergeCells>
  <pageMargins left="0.7" right="0.7" top="0.75" bottom="0.75" header="0.3" footer="0.3"/>
  <pageSetup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Roberts</dc:creator>
  <cp:lastModifiedBy>Lorrie Bond</cp:lastModifiedBy>
  <cp:lastPrinted>2021-05-04T15:05:13Z</cp:lastPrinted>
  <dcterms:created xsi:type="dcterms:W3CDTF">2019-05-08T17:48:49Z</dcterms:created>
  <dcterms:modified xsi:type="dcterms:W3CDTF">2021-05-05T13:50:55Z</dcterms:modified>
</cp:coreProperties>
</file>